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MPUESTOS\IVA\2022-12\"/>
    </mc:Choice>
  </mc:AlternateContent>
  <xr:revisionPtr revIDLastSave="0" documentId="13_ncr:1_{B0C9E37F-740F-42B5-9E11-5D55A1527A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C28" i="1"/>
  <c r="C30" i="1" s="1"/>
  <c r="B28" i="1"/>
  <c r="B30" i="1" s="1"/>
  <c r="C26" i="1"/>
  <c r="B26" i="1"/>
  <c r="C32" i="1" l="1"/>
  <c r="B32" i="1" l="1"/>
  <c r="C34" i="1" s="1"/>
</calcChain>
</file>

<file path=xl/sharedStrings.xml><?xml version="1.0" encoding="utf-8"?>
<sst xmlns="http://schemas.openxmlformats.org/spreadsheetml/2006/main" count="22" uniqueCount="18">
  <si>
    <t>NETO 21%</t>
  </si>
  <si>
    <t>NETO 10,5%</t>
  </si>
  <si>
    <t>REMATE</t>
  </si>
  <si>
    <t>IVA CF</t>
  </si>
  <si>
    <t>LIQ B</t>
  </si>
  <si>
    <t>LIQ A</t>
  </si>
  <si>
    <t>TOTAL IVA CF</t>
  </si>
  <si>
    <t>1-835</t>
  </si>
  <si>
    <t>1-2771</t>
  </si>
  <si>
    <t>1-2772</t>
  </si>
  <si>
    <t>1-2775</t>
  </si>
  <si>
    <t>1-2778</t>
  </si>
  <si>
    <t>1-2774</t>
  </si>
  <si>
    <t>TOTALES</t>
  </si>
  <si>
    <t>LIQ</t>
  </si>
  <si>
    <t>N°</t>
  </si>
  <si>
    <t>NETO LIQ B</t>
  </si>
  <si>
    <t>NETO LIQ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</si>
</sst>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/>
    <xf numFmtId="43" fontId="3" fillId="0" borderId="2" xfId="1" applyFont="1" applyBorder="1"/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43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0" fillId="0" borderId="5" xfId="1" applyFont="1" applyFill="1" applyBorder="1"/>
    <xf numFmtId="0" fontId="0" fillId="0" borderId="5" xfId="0" applyBorder="1"/>
    <xf numFmtId="0" fontId="0" fillId="0" borderId="6" xfId="0" applyBorder="1" applyAlignment="1">
      <alignment horizontal="right"/>
    </xf>
    <xf numFmtId="43" fontId="0" fillId="2" borderId="7" xfId="1" applyFont="1" applyFill="1" applyBorder="1"/>
    <xf numFmtId="0" fontId="0" fillId="2" borderId="7" xfId="0" applyFill="1" applyBorder="1"/>
    <xf numFmtId="0" fontId="0" fillId="2" borderId="8" xfId="0" applyFill="1" applyBorder="1" applyAlignment="1">
      <alignment horizontal="right"/>
    </xf>
    <xf numFmtId="49" fontId="0" fillId="2" borderId="8" xfId="0" applyNumberFormat="1" applyFill="1" applyBorder="1" applyAlignment="1">
      <alignment horizontal="right"/>
    </xf>
    <xf numFmtId="43" fontId="0" fillId="0" borderId="7" xfId="1" applyFont="1" applyFill="1" applyBorder="1"/>
    <xf numFmtId="0" fontId="0" fillId="0" borderId="7" xfId="0" applyBorder="1"/>
    <xf numFmtId="49" fontId="0" fillId="0" borderId="8" xfId="0" applyNumberFormat="1" applyBorder="1" applyAlignment="1">
      <alignment horizontal="right"/>
    </xf>
    <xf numFmtId="43" fontId="0" fillId="0" borderId="9" xfId="1" applyFont="1" applyFill="1" applyBorder="1"/>
    <xf numFmtId="0" fontId="0" fillId="0" borderId="9" xfId="0" applyBorder="1"/>
    <xf numFmtId="49" fontId="0" fillId="0" borderId="10" xfId="0" applyNumberFormat="1" applyBorder="1" applyAlignment="1">
      <alignment horizontal="right"/>
    </xf>
    <xf numFmtId="0" fontId="2" fillId="3" borderId="1" xfId="0" applyFont="1" applyFill="1" applyBorder="1"/>
    <xf numFmtId="43" fontId="2" fillId="3" borderId="2" xfId="1" applyFont="1" applyFill="1" applyBorder="1"/>
    <xf numFmtId="43" fontId="2" fillId="3" borderId="3" xfId="1" applyFont="1" applyFill="1" applyBorder="1"/>
    <xf numFmtId="0" fontId="3" fillId="0" borderId="4" xfId="0" applyFont="1" applyBorder="1" applyAlignment="1">
      <alignment horizontal="center"/>
    </xf>
    <xf numFmtId="0" fontId="0" fillId="0" borderId="11" xfId="0" applyBorder="1"/>
    <xf numFmtId="0" fontId="0" fillId="2" borderId="12" xfId="0" applyFill="1" applyBorder="1"/>
    <xf numFmtId="0" fontId="0" fillId="0" borderId="12" xfId="0" applyBorder="1"/>
    <xf numFmtId="0" fontId="0" fillId="0" borderId="13" xfId="0" applyBorder="1"/>
    <xf numFmtId="43" fontId="3" fillId="0" borderId="4" xfId="1" applyFont="1" applyBorder="1" applyAlignment="1">
      <alignment horizontal="center"/>
    </xf>
    <xf numFmtId="43" fontId="0" fillId="0" borderId="11" xfId="1" applyFont="1" applyFill="1" applyBorder="1"/>
    <xf numFmtId="43" fontId="0" fillId="2" borderId="12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43" fontId="3" fillId="0" borderId="4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6" workbookViewId="0">
      <selection activeCell="I24" sqref="I24"/>
    </sheetView>
  </sheetViews>
  <sheetFormatPr baseColWidth="10" defaultRowHeight="14.4" x14ac:dyDescent="0.3"/>
  <cols>
    <col min="1" max="1" width="10.109375" customWidth="1"/>
    <col min="2" max="2" width="14.6640625" style="1" customWidth="1"/>
    <col min="3" max="3" width="15.109375" style="1" bestFit="1" customWidth="1"/>
    <col min="4" max="4" width="5.77734375" customWidth="1"/>
    <col min="5" max="5" width="6.77734375" style="3" customWidth="1"/>
    <col min="6" max="6" width="12.88671875" bestFit="1" customWidth="1"/>
  </cols>
  <sheetData>
    <row r="1" spans="1:6" ht="15" thickBot="1" x14ac:dyDescent="0.35">
      <c r="A1" s="29" t="s">
        <v>2</v>
      </c>
      <c r="B1" s="10" t="s">
        <v>0</v>
      </c>
      <c r="C1" s="34" t="s">
        <v>1</v>
      </c>
      <c r="D1" s="11" t="s">
        <v>14</v>
      </c>
      <c r="E1" s="12" t="s">
        <v>15</v>
      </c>
    </row>
    <row r="2" spans="1:6" x14ac:dyDescent="0.3">
      <c r="A2" s="30">
        <v>4134</v>
      </c>
      <c r="B2" s="13">
        <v>0</v>
      </c>
      <c r="C2" s="35">
        <v>0</v>
      </c>
      <c r="D2" s="14"/>
      <c r="E2" s="15"/>
    </row>
    <row r="3" spans="1:6" x14ac:dyDescent="0.3">
      <c r="A3" s="31">
        <v>4139</v>
      </c>
      <c r="B3" s="16">
        <v>46000</v>
      </c>
      <c r="C3" s="36">
        <v>0</v>
      </c>
      <c r="D3" s="17" t="s">
        <v>4</v>
      </c>
      <c r="E3" s="18" t="s">
        <v>7</v>
      </c>
    </row>
    <row r="4" spans="1:6" x14ac:dyDescent="0.3">
      <c r="A4" s="31">
        <v>4143</v>
      </c>
      <c r="B4" s="16">
        <v>0</v>
      </c>
      <c r="C4" s="36">
        <v>7160000</v>
      </c>
      <c r="D4" s="17" t="s">
        <v>5</v>
      </c>
      <c r="E4" s="19" t="s">
        <v>11</v>
      </c>
      <c r="F4" s="2"/>
    </row>
    <row r="5" spans="1:6" x14ac:dyDescent="0.3">
      <c r="A5" s="32">
        <v>4144</v>
      </c>
      <c r="B5" s="20">
        <v>0</v>
      </c>
      <c r="C5" s="37">
        <v>3157000</v>
      </c>
      <c r="D5" s="21"/>
      <c r="E5" s="22"/>
      <c r="F5" s="2"/>
    </row>
    <row r="6" spans="1:6" x14ac:dyDescent="0.3">
      <c r="A6" s="32">
        <v>4148</v>
      </c>
      <c r="B6" s="20">
        <v>217000</v>
      </c>
      <c r="C6" s="37">
        <v>333000</v>
      </c>
      <c r="D6" s="21"/>
      <c r="E6" s="22"/>
      <c r="F6" s="2"/>
    </row>
    <row r="7" spans="1:6" x14ac:dyDescent="0.3">
      <c r="A7" s="31">
        <v>4156</v>
      </c>
      <c r="B7" s="16">
        <v>950000</v>
      </c>
      <c r="C7" s="36">
        <v>0</v>
      </c>
      <c r="D7" s="17" t="s">
        <v>5</v>
      </c>
      <c r="E7" s="19" t="s">
        <v>12</v>
      </c>
      <c r="F7" s="2"/>
    </row>
    <row r="8" spans="1:6" x14ac:dyDescent="0.3">
      <c r="A8" s="32">
        <v>4162</v>
      </c>
      <c r="B8" s="20">
        <v>11093960</v>
      </c>
      <c r="C8" s="37">
        <v>0</v>
      </c>
      <c r="D8" s="21"/>
      <c r="E8" s="22"/>
      <c r="F8" s="2"/>
    </row>
    <row r="9" spans="1:6" x14ac:dyDescent="0.3">
      <c r="A9" s="32">
        <v>4169</v>
      </c>
      <c r="B9" s="20">
        <v>840000</v>
      </c>
      <c r="C9" s="37">
        <v>0</v>
      </c>
      <c r="D9" s="21"/>
      <c r="E9" s="22"/>
      <c r="F9" s="2"/>
    </row>
    <row r="10" spans="1:6" x14ac:dyDescent="0.3">
      <c r="A10" s="32">
        <v>4170</v>
      </c>
      <c r="B10" s="20">
        <v>437000</v>
      </c>
      <c r="C10" s="37">
        <v>170000</v>
      </c>
      <c r="D10" s="21"/>
      <c r="E10" s="22"/>
      <c r="F10" s="2"/>
    </row>
    <row r="11" spans="1:6" x14ac:dyDescent="0.3">
      <c r="A11" s="32">
        <v>4171</v>
      </c>
      <c r="B11" s="20">
        <v>224000</v>
      </c>
      <c r="C11" s="37">
        <v>704000</v>
      </c>
      <c r="D11" s="21"/>
      <c r="E11" s="22"/>
      <c r="F11" s="2"/>
    </row>
    <row r="12" spans="1:6" x14ac:dyDescent="0.3">
      <c r="A12" s="32">
        <v>4181</v>
      </c>
      <c r="B12" s="20">
        <v>955000</v>
      </c>
      <c r="C12" s="37">
        <v>1499000</v>
      </c>
      <c r="D12" s="21"/>
      <c r="E12" s="22"/>
      <c r="F12" s="2"/>
    </row>
    <row r="13" spans="1:6" x14ac:dyDescent="0.3">
      <c r="A13" s="32">
        <v>4182</v>
      </c>
      <c r="B13" s="20">
        <v>144000</v>
      </c>
      <c r="C13" s="37">
        <v>0</v>
      </c>
      <c r="D13" s="21"/>
      <c r="E13" s="22"/>
      <c r="F13" s="2"/>
    </row>
    <row r="14" spans="1:6" x14ac:dyDescent="0.3">
      <c r="A14" s="32">
        <v>4197</v>
      </c>
      <c r="B14" s="20">
        <v>350000</v>
      </c>
      <c r="C14" s="37">
        <v>0</v>
      </c>
      <c r="D14" s="21"/>
      <c r="E14" s="22"/>
      <c r="F14" s="2"/>
    </row>
    <row r="15" spans="1:6" x14ac:dyDescent="0.3">
      <c r="A15" s="31">
        <v>4206</v>
      </c>
      <c r="B15" s="16">
        <v>1993300</v>
      </c>
      <c r="C15" s="36">
        <v>367000</v>
      </c>
      <c r="D15" s="17" t="s">
        <v>5</v>
      </c>
      <c r="E15" s="19" t="s">
        <v>8</v>
      </c>
      <c r="F15" s="2"/>
    </row>
    <row r="16" spans="1:6" x14ac:dyDescent="0.3">
      <c r="A16" s="31">
        <v>4208</v>
      </c>
      <c r="B16" s="16">
        <v>463000</v>
      </c>
      <c r="C16" s="36">
        <v>150000</v>
      </c>
      <c r="D16" s="17" t="s">
        <v>5</v>
      </c>
      <c r="E16" s="19" t="s">
        <v>9</v>
      </c>
      <c r="F16" s="2"/>
    </row>
    <row r="17" spans="1:6" x14ac:dyDescent="0.3">
      <c r="A17" s="32">
        <v>4209</v>
      </c>
      <c r="B17" s="20">
        <v>545000</v>
      </c>
      <c r="C17" s="37">
        <v>1178000</v>
      </c>
      <c r="D17" s="21"/>
      <c r="E17" s="22"/>
      <c r="F17" s="2"/>
    </row>
    <row r="18" spans="1:6" x14ac:dyDescent="0.3">
      <c r="A18" s="31">
        <v>4210</v>
      </c>
      <c r="B18" s="16">
        <v>100000</v>
      </c>
      <c r="C18" s="36">
        <v>1300000</v>
      </c>
      <c r="D18" s="17" t="s">
        <v>5</v>
      </c>
      <c r="E18" s="19" t="s">
        <v>10</v>
      </c>
      <c r="F18" s="2"/>
    </row>
    <row r="19" spans="1:6" x14ac:dyDescent="0.3">
      <c r="A19" s="32">
        <v>4211</v>
      </c>
      <c r="B19" s="20">
        <v>0</v>
      </c>
      <c r="C19" s="37">
        <v>0</v>
      </c>
      <c r="D19" s="21"/>
      <c r="E19" s="22"/>
      <c r="F19" s="2"/>
    </row>
    <row r="20" spans="1:6" x14ac:dyDescent="0.3">
      <c r="A20" s="32">
        <v>4212</v>
      </c>
      <c r="B20" s="20">
        <v>-955000</v>
      </c>
      <c r="C20" s="37">
        <v>0</v>
      </c>
      <c r="D20" s="21"/>
      <c r="E20" s="22"/>
      <c r="F20" s="2"/>
    </row>
    <row r="21" spans="1:6" x14ac:dyDescent="0.3">
      <c r="A21" s="32">
        <v>4218</v>
      </c>
      <c r="B21" s="20">
        <v>450000</v>
      </c>
      <c r="C21" s="37">
        <v>0</v>
      </c>
      <c r="D21" s="21"/>
      <c r="E21" s="22"/>
      <c r="F21" s="2"/>
    </row>
    <row r="22" spans="1:6" x14ac:dyDescent="0.3">
      <c r="A22" s="32">
        <v>4224</v>
      </c>
      <c r="B22" s="20">
        <v>0</v>
      </c>
      <c r="C22" s="37">
        <v>55000</v>
      </c>
      <c r="D22" s="21"/>
      <c r="E22" s="22"/>
      <c r="F22" s="2"/>
    </row>
    <row r="23" spans="1:6" x14ac:dyDescent="0.3">
      <c r="A23" s="32">
        <v>4226</v>
      </c>
      <c r="B23" s="20">
        <v>0</v>
      </c>
      <c r="C23" s="37">
        <v>0</v>
      </c>
      <c r="D23" s="21"/>
      <c r="E23" s="22"/>
      <c r="F23" s="2"/>
    </row>
    <row r="24" spans="1:6" x14ac:dyDescent="0.3">
      <c r="A24" s="32">
        <v>4250</v>
      </c>
      <c r="B24" s="20">
        <v>0</v>
      </c>
      <c r="C24" s="37">
        <v>0</v>
      </c>
      <c r="D24" s="21"/>
      <c r="E24" s="22"/>
      <c r="F24" s="2"/>
    </row>
    <row r="25" spans="1:6" ht="15" thickBot="1" x14ac:dyDescent="0.35">
      <c r="A25" s="33">
        <v>4256</v>
      </c>
      <c r="B25" s="23">
        <v>0</v>
      </c>
      <c r="C25" s="38">
        <v>25000000</v>
      </c>
      <c r="D25" s="24"/>
      <c r="E25" s="25"/>
      <c r="F25" s="2"/>
    </row>
    <row r="26" spans="1:6" ht="15" thickBot="1" x14ac:dyDescent="0.35">
      <c r="A26" s="29" t="s">
        <v>13</v>
      </c>
      <c r="B26" s="7">
        <f>SUM(B2:B25)</f>
        <v>17853260</v>
      </c>
      <c r="C26" s="39">
        <f>SUM(C2:C25)</f>
        <v>41073000</v>
      </c>
      <c r="D26" s="8"/>
      <c r="E26" s="9"/>
      <c r="F26" s="1"/>
    </row>
    <row r="28" spans="1:6" x14ac:dyDescent="0.3">
      <c r="A28" t="s">
        <v>16</v>
      </c>
      <c r="B28" s="1">
        <f>SUMIF(D2:D25,"LIQ B",B2:B25)</f>
        <v>46000</v>
      </c>
      <c r="C28" s="1">
        <f>SUMIF(D2:D25,"LIQ B",C2:C25)</f>
        <v>0</v>
      </c>
      <c r="D28" s="2"/>
    </row>
    <row r="29" spans="1:6" x14ac:dyDescent="0.3">
      <c r="A29" t="s">
        <v>17</v>
      </c>
      <c r="B29" s="1">
        <f>SUMIF(D2:D25,"LIQ A",B2:B25)</f>
        <v>3506300</v>
      </c>
      <c r="C29" s="1">
        <f>SUMIF(D2:D25,"LIQ A",C2:C25)</f>
        <v>8977000</v>
      </c>
    </row>
    <row r="30" spans="1:6" x14ac:dyDescent="0.3">
      <c r="B30" s="1">
        <f>+B26-B28-B29</f>
        <v>14300960</v>
      </c>
      <c r="C30" s="1">
        <f>+C26-C28-C29</f>
        <v>32096000</v>
      </c>
    </row>
    <row r="32" spans="1:6" x14ac:dyDescent="0.3">
      <c r="A32" t="s">
        <v>3</v>
      </c>
      <c r="B32" s="6">
        <f>+B29*0.21</f>
        <v>736323</v>
      </c>
      <c r="C32" s="6">
        <f>+C29*0.105</f>
        <v>942585</v>
      </c>
      <c r="E32" s="4"/>
    </row>
    <row r="33" spans="1:3" ht="15" thickBot="1" x14ac:dyDescent="0.35">
      <c r="B33" s="5"/>
      <c r="C33" s="5"/>
    </row>
    <row r="34" spans="1:3" ht="16.2" thickBot="1" x14ac:dyDescent="0.35">
      <c r="A34" s="26" t="s">
        <v>6</v>
      </c>
      <c r="B34" s="27"/>
      <c r="C34" s="28">
        <f>+B32+C32</f>
        <v>1678908</v>
      </c>
    </row>
  </sheetData>
  <sortState xmlns:xlrd2="http://schemas.microsoft.com/office/spreadsheetml/2017/richdata2" ref="A2:C25">
    <sortCondition ref="A2:A25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2023-01-03T12:51:49Z</cp:lastPrinted>
  <dcterms:created xsi:type="dcterms:W3CDTF">2022-12-02T20:30:08Z</dcterms:created>
  <dcterms:modified xsi:type="dcterms:W3CDTF">2023-01-03T13:51:18Z</dcterms:modified>
</cp:coreProperties>
</file>